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M:\MGS\Common\GeologicQuads\Scale_01_24000\Littlestown\STATEMAP2022\Submittals\MD_2022_Littlestown2025.1_1-1-website\"/>
    </mc:Choice>
  </mc:AlternateContent>
  <xr:revisionPtr revIDLastSave="0" documentId="13_ncr:1_{A288DCD5-F8F8-4FC3-BE98-7910E2E6D76B}" xr6:coauthVersionLast="47" xr6:coauthVersionMax="47" xr10:uidLastSave="{00000000-0000-0000-0000-000000000000}"/>
  <bookViews>
    <workbookView xWindow="-289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1" i="1" l="1"/>
  <c r="L39" i="1"/>
  <c r="L37" i="1"/>
  <c r="L35" i="1"/>
  <c r="L33" i="1"/>
  <c r="L31" i="1"/>
  <c r="L29" i="1"/>
  <c r="L27" i="1"/>
  <c r="L24" i="1"/>
  <c r="L22" i="1"/>
  <c r="L20" i="1"/>
  <c r="L19" i="1"/>
  <c r="L16" i="1"/>
  <c r="L13" i="1"/>
  <c r="L10" i="1"/>
  <c r="L8" i="1"/>
  <c r="A2" i="1"/>
</calcChain>
</file>

<file path=xl/sharedStrings.xml><?xml version="1.0" encoding="utf-8"?>
<sst xmlns="http://schemas.openxmlformats.org/spreadsheetml/2006/main" count="364" uniqueCount="150">
  <si>
    <t>DMU Contents</t>
  </si>
  <si>
    <t>Geolex Results</t>
  </si>
  <si>
    <t>Author Review</t>
  </si>
  <si>
    <t>HierarchyKey</t>
  </si>
  <si>
    <t>MapUnit</t>
  </si>
  <si>
    <t>Name</t>
  </si>
  <si>
    <t>Fullname</t>
  </si>
  <si>
    <t>Age</t>
  </si>
  <si>
    <t>Extent</t>
  </si>
  <si>
    <t>GeolexID</t>
  </si>
  <si>
    <t>Usage</t>
  </si>
  <si>
    <t>URL</t>
  </si>
  <si>
    <t>Extent Match?</t>
  </si>
  <si>
    <t>Usage Match?</t>
  </si>
  <si>
    <t>Age Match?</t>
  </si>
  <si>
    <t>Remarks</t>
  </si>
  <si>
    <t>References</t>
  </si>
  <si>
    <t>01-01</t>
  </si>
  <si>
    <t>Qal</t>
  </si>
  <si>
    <t>Alluvium</t>
  </si>
  <si>
    <t>Quaternary Alluvium</t>
  </si>
  <si>
    <t>Quaternary</t>
  </si>
  <si>
    <t>MD</t>
  </si>
  <si>
    <t>no</t>
  </si>
  <si>
    <t>02-01</t>
  </si>
  <si>
    <t>Qt</t>
  </si>
  <si>
    <t>Terrace Deposits</t>
  </si>
  <si>
    <t>Quaternary Terrace Deposits</t>
  </si>
  <si>
    <t>03-01</t>
  </si>
  <si>
    <t>Jd</t>
  </si>
  <si>
    <t>Jurassic dike(s)</t>
  </si>
  <si>
    <t>Jurassic</t>
  </si>
  <si>
    <t>11862</t>
  </si>
  <si>
    <t>Jurassic System*</t>
  </si>
  <si>
    <t>Mesozoic* | Jurassic* | Hettangian* | Sinemurian* | Pliensbachian* | Toarcian* | Aalenian* | Bajocian* | Bathonian* | Callovian* | Oxfordian* | Kimmeridgian* | Tithonian*</t>
  </si>
  <si>
    <t>03-01-a</t>
  </si>
  <si>
    <t>Jurassic Period*</t>
  </si>
  <si>
    <t>04-01</t>
  </si>
  <si>
    <t>Trn</t>
  </si>
  <si>
    <t>New Oxford Formation</t>
  </si>
  <si>
    <t>Triassic</t>
  </si>
  <si>
    <t>2982</t>
  </si>
  <si>
    <t>New Oxford</t>
  </si>
  <si>
    <t>New Oxford Formation of Newark Supergroup</t>
  </si>
  <si>
    <t>Triassic, Late* | Carnian, middle* | Carnian, late*</t>
  </si>
  <si>
    <t>PA, MD</t>
  </si>
  <si>
    <t>yes</t>
  </si>
  <si>
    <t>04-01-a</t>
  </si>
  <si>
    <t>New Oxford Formation of Newark Group</t>
  </si>
  <si>
    <t>PA</t>
  </si>
  <si>
    <t>04-01-b</t>
  </si>
  <si>
    <t>04-01-01-01</t>
  </si>
  <si>
    <t>Trns</t>
  </si>
  <si>
    <t>arkosic sandstone</t>
  </si>
  <si>
    <t>arkosic sandstone subunit of the New Oxford Formation</t>
  </si>
  <si>
    <t>04-01-01-01-a</t>
  </si>
  <si>
    <t>04-01-01-01-b</t>
  </si>
  <si>
    <t>04-01-02</t>
  </si>
  <si>
    <t>Trni</t>
  </si>
  <si>
    <t>Irishtown Member</t>
  </si>
  <si>
    <t>Irishtown Member of the New Oxford Formation</t>
  </si>
  <si>
    <t>04-01-02-a</t>
  </si>
  <si>
    <t>04-01-02-b</t>
  </si>
  <si>
    <t>05-01</t>
  </si>
  <si>
    <t>CZscb</t>
  </si>
  <si>
    <t>Sams Creek Formation metabasalt</t>
  </si>
  <si>
    <t>Late Proterozoic to early Cambrian</t>
  </si>
  <si>
    <t>3693</t>
  </si>
  <si>
    <t>Sams Creek</t>
  </si>
  <si>
    <t>Sams Creek Formation</t>
  </si>
  <si>
    <t>Precambrian* | Proterozoic, Late* | Cambrian, Early*</t>
  </si>
  <si>
    <t>06-01</t>
  </si>
  <si>
    <t>Ijamsville Formation</t>
  </si>
  <si>
    <t>2164</t>
  </si>
  <si>
    <t>Ijamsville</t>
  </si>
  <si>
    <t>Ijamsville Phyllite</t>
  </si>
  <si>
    <t>Precambrian(?)* | Proterozoic, Late(?)* | Cambrian, Early(?)*</t>
  </si>
  <si>
    <t>MD, PA</t>
  </si>
  <si>
    <t>06-01-a</t>
  </si>
  <si>
    <t>06-01-01</t>
  </si>
  <si>
    <t>CZisp</t>
  </si>
  <si>
    <t>slaty phyllite</t>
  </si>
  <si>
    <t>slaty phyllite subunit of the Ijamsville Formation</t>
  </si>
  <si>
    <t>06-01-01-a</t>
  </si>
  <si>
    <t>06-01-01-01</t>
  </si>
  <si>
    <t>CZisr</t>
  </si>
  <si>
    <t>Silver Run Limestone</t>
  </si>
  <si>
    <t>Silver Run Limestone subunit of the slaty phyllite subunit of the Ijamsville Formation</t>
  </si>
  <si>
    <t>3835</t>
  </si>
  <si>
    <t>Silver Run</t>
  </si>
  <si>
    <t>Precambrian(?)* | Proterozoic, Late(?)* | Cambrian, Early(?)* | Ordovician(?)</t>
  </si>
  <si>
    <t>06-01-01-01-a</t>
  </si>
  <si>
    <t>Silver Run Limestone of Glenarm Group</t>
  </si>
  <si>
    <t>06-01-01-01-b</t>
  </si>
  <si>
    <t>Silver Run Limestone Member of Marburg Formation</t>
  </si>
  <si>
    <t>06-01-02</t>
  </si>
  <si>
    <t>CZimp</t>
  </si>
  <si>
    <t>muscovite-chlorite-phyllite</t>
  </si>
  <si>
    <t>muscovite-chlorite-phyllite subunit of the Ijamsville Formation</t>
  </si>
  <si>
    <t>06-01-02-a</t>
  </si>
  <si>
    <t>06-01-02-01</t>
  </si>
  <si>
    <t>CZiq</t>
  </si>
  <si>
    <t>discontinuous tuffaceous sandstone</t>
  </si>
  <si>
    <t>tuffaceous sandstone subunit of the muscovite-chlorite-phyllite and the chlorite phyllite subunits of the Ijamsville Formation</t>
  </si>
  <si>
    <t>06-01-02-01-a</t>
  </si>
  <si>
    <t>06-01-03</t>
  </si>
  <si>
    <t>CZicp</t>
  </si>
  <si>
    <t>chlorite-phyllite</t>
  </si>
  <si>
    <t>chlorite phyllite subunit of the Ijamsville Formation</t>
  </si>
  <si>
    <t>06-01-03-a</t>
  </si>
  <si>
    <t>06-01-04</t>
  </si>
  <si>
    <t>CZitp</t>
  </si>
  <si>
    <t>tuffaceous phyllite</t>
  </si>
  <si>
    <t>tuffaceous phyllite subunit of the Ijamsville Formation</t>
  </si>
  <si>
    <t>06-01-04-a</t>
  </si>
  <si>
    <t>07-01</t>
  </si>
  <si>
    <t>CZu</t>
  </si>
  <si>
    <t>Urbana Formation</t>
  </si>
  <si>
    <t>4217</t>
  </si>
  <si>
    <t>Urbana</t>
  </si>
  <si>
    <t>Precambrian | Proterozoic, Late | Cambrian, Early(?)*</t>
  </si>
  <si>
    <t>07-01-a</t>
  </si>
  <si>
    <t>Urbana Phyllite</t>
  </si>
  <si>
    <t>07-01-01-01</t>
  </si>
  <si>
    <t>CZus</t>
  </si>
  <si>
    <t>metasandstone</t>
  </si>
  <si>
    <t>metasandstone subunit of the Urbana Formation</t>
  </si>
  <si>
    <t>07-01-01-01-a</t>
  </si>
  <si>
    <t>08-01</t>
  </si>
  <si>
    <t>CZmb</t>
  </si>
  <si>
    <t>Marburg Formation</t>
  </si>
  <si>
    <t>2634</t>
  </si>
  <si>
    <t>Marburg</t>
  </si>
  <si>
    <t>08-01-a</t>
  </si>
  <si>
    <t>Marburg Schist</t>
  </si>
  <si>
    <t>08-01-01-01</t>
  </si>
  <si>
    <t>CZmbs</t>
  </si>
  <si>
    <t>quartzose metagreywacke/metasandstone</t>
  </si>
  <si>
    <t>quartzose metagreywacke/metasandstone subunit of the Marburg Formation</t>
  </si>
  <si>
    <t>08-01-01-01-a</t>
  </si>
  <si>
    <t>Geologic Names Check report: LITTL2025.1.gdb\DescriptionOfMapUnits</t>
  </si>
  <si>
    <t>Mapped informal subunit of the New Oxford Formation. No change to Geolex required.</t>
  </si>
  <si>
    <t>The Irishtown Member is recognized in Maryland within the New Oxford Formation as noted in Brezinski and Kavage Adams (2021). The Irishtown Member was elevated to a member-level stratigraphic unit name in Weems, Tanner, and Lucas (2016).</t>
  </si>
  <si>
    <t>Brezinski, D.K., and Kavage Adams, R., 2021, Exposed Triassic basins as proxies for the understanding of buried rift successions. Maryland Geological Survey Report of Investigations 86, 112 p.; Weems, R.E., Tanner, L.H., and Lucas, S.G., 2016, Synthesis and revision of the lithostratigraphic groups and formations in the Upper Permian?–Lower Jurassic, Newark Supergroup of eastern North America: Stratigraphy, 13:111–153.</t>
  </si>
  <si>
    <t>Mapped informal subunit of the Sams Creek Formation. No change to Geolex required.</t>
  </si>
  <si>
    <t>Mapped informal subunit of the Ijamsville Formation. No change to Geolex required.</t>
  </si>
  <si>
    <t>Mapped informal subunit of the Urbana Formation. No change to Geolex required.</t>
  </si>
  <si>
    <t>Mapped informal subunit of the Marburg Formation. No change to Geolex required.</t>
  </si>
  <si>
    <t>Mapped as a subunit of the slaty phyllite subunit of the Ijamsville Formation. The slaty phyllite subunit is partially equivalent to the Silver Run Limestone (srl) of Fisher (1978) and Sams Creek Silver Run Limestone (CZscsr) of Reger et al. (2004) in the New Windsor quadrangle, and the Silver Run Limestone of the Marburg Formation (mfs) of Edwards (1986) and Silver Run Limestone of the Sams Creek Formation (CZscsr) of Reger and Edwards (2006). No change to Geolex required.</t>
  </si>
  <si>
    <t>Fisher, G.W., 1978. Geologic map of the New Windsor Quadrangle, Carroll County, Maryland. US Geological Survey. IMAP 1037; Reger, J.P., Brezinski, D.K., Southworth, Scott, and Quinn, Heather, 2004. Geologic Map of the New Windsor Quadrangle, Carroll County, Maryland. Maryland Geological Survey Digital Geologic Maps, NEWWIGEO2004.1, scale 1:24,000.; Edwards, J., Jr., 1986. Geologic map of the Union Bridge Quadrangle, Carroll and Frederick Counties, Maryland: Maryland Geological Survey, scale 1:24,000.; Reger, J.P., and Edwards, J. Jr., 2006. Geologic Map of the Union Bridge Quadrangle, Frederick and Carroll Counties, Maryland.  Maryland Geological Survey Digital Geologic Maps, UNIONGEO2006.1, scale 1:24,000.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</si>
</sst>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name val="Calibri"/>
    </font>
    <font>
      <u/>
      <sz val="11"/>
      <color rgb="FF0000EE"/>
      <name val="Calibri"/>
    </font>
    <font>
      <sz val="11"/>
      <color rgb="FFFF0000"/>
      <name val="Calibri"/>
      <family val="2"/>
      <scheme val="minor"/>
    </font>
    <font>
      <sz val="11"/>
      <name val="Calibri"/>
      <family val="2"/>
      <scheme val="minor"/>
    </font>
  </fonts>
  <fills count="5">
    <fill>
      <patternFill patternType="none"/>
    </fill>
    <fill>
      <patternFill patternType="gray125"/>
    </fill>
    <fill>
      <patternFill patternType="solid">
        <fgColor rgb="FFEBF1DE"/>
        <bgColor rgb="FFEBF1DE"/>
      </patternFill>
    </fill>
    <fill>
      <patternFill patternType="solid">
        <fgColor rgb="FFFFFF99"/>
        <bgColor rgb="FFFFFF99"/>
      </patternFill>
    </fill>
    <fill>
      <patternFill patternType="solid">
        <fgColor rgb="FFFABF8F"/>
        <bgColor rgb="FFFABF8F"/>
      </patternFill>
    </fill>
  </fills>
  <borders count="3">
    <border>
      <left/>
      <right/>
      <top/>
      <bottom/>
      <diagonal/>
    </border>
    <border>
      <left style="thin">
        <color rgb="FFD3D3D3"/>
      </left>
      <right style="thin">
        <color rgb="FFD3D3D3"/>
      </right>
      <top style="thin">
        <color rgb="FFD3D3D3"/>
      </top>
      <bottom style="thin">
        <color rgb="FFD3D3D3"/>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1">
    <xf numFmtId="0" fontId="0" fillId="0" borderId="0" xfId="0"/>
    <xf numFmtId="49" fontId="1" fillId="0" borderId="0" xfId="0" applyNumberFormat="1" applyFont="1"/>
    <xf numFmtId="49" fontId="2" fillId="0" borderId="0" xfId="0" applyNumberFormat="1" applyFont="1"/>
    <xf numFmtId="49" fontId="0" fillId="0" borderId="0" xfId="0" applyNumberFormat="1"/>
    <xf numFmtId="49"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1" fillId="3" borderId="2" xfId="0" applyFont="1" applyFill="1" applyBorder="1" applyAlignment="1">
      <alignment horizontal="center" vertical="top"/>
    </xf>
    <xf numFmtId="0" fontId="1" fillId="4" borderId="2" xfId="0" applyFont="1" applyFill="1" applyBorder="1" applyAlignment="1">
      <alignment horizontal="center" vertical="top"/>
    </xf>
    <xf numFmtId="49" fontId="0" fillId="2" borderId="1" xfId="0" applyNumberFormat="1" applyFill="1" applyBorder="1"/>
    <xf numFmtId="0" fontId="0" fillId="2" borderId="1" xfId="0" applyFill="1" applyBorder="1"/>
    <xf numFmtId="0" fontId="0" fillId="3" borderId="1" xfId="0" applyFill="1" applyBorder="1"/>
    <xf numFmtId="0" fontId="2" fillId="3" borderId="1" xfId="0" applyFont="1" applyFill="1" applyBorder="1"/>
    <xf numFmtId="0" fontId="0" fillId="4" borderId="1" xfId="0" applyFill="1" applyBorder="1"/>
    <xf numFmtId="0" fontId="3" fillId="4" borderId="1" xfId="0" applyFont="1" applyFill="1" applyBorder="1"/>
    <xf numFmtId="0" fontId="4" fillId="4" borderId="1" xfId="0" applyFont="1" applyFill="1" applyBorder="1"/>
    <xf numFmtId="0" fontId="1" fillId="4" borderId="2" xfId="0" applyFont="1" applyFill="1" applyBorder="1" applyAlignment="1">
      <alignment horizontal="center"/>
    </xf>
    <xf numFmtId="0" fontId="0" fillId="4" borderId="2" xfId="0" applyFill="1" applyBorder="1"/>
    <xf numFmtId="49" fontId="1" fillId="2" borderId="2" xfId="0" applyNumberFormat="1" applyFont="1" applyFill="1" applyBorder="1" applyAlignment="1">
      <alignment horizontal="center"/>
    </xf>
    <xf numFmtId="0" fontId="0" fillId="2" borderId="2" xfId="0" applyFill="1" applyBorder="1"/>
    <xf numFmtId="0" fontId="1" fillId="3" borderId="2" xfId="0" applyFont="1" applyFill="1" applyBorder="1" applyAlignment="1">
      <alignment horizontal="center"/>
    </xf>
    <xf numFmtId="0" fontId="0" fillId="3" borderId="2" xfId="0"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2"/>
  <sheetViews>
    <sheetView tabSelected="1" topLeftCell="C1" zoomScale="70" zoomScaleNormal="70" workbookViewId="0">
      <pane ySplit="2" topLeftCell="A3" activePane="bottomLeft" state="frozen"/>
      <selection pane="bottomLeft" activeCell="S10" sqref="S10"/>
    </sheetView>
  </sheetViews>
  <sheetFormatPr defaultRowHeight="15" x14ac:dyDescent="0.25"/>
  <cols>
    <col min="1" max="2" width="15" customWidth="1"/>
    <col min="3" max="3" width="26.5703125" customWidth="1"/>
    <col min="4" max="4" width="51.28515625" customWidth="1"/>
    <col min="5" max="5" width="37.42578125" customWidth="1"/>
    <col min="6" max="8" width="15" customWidth="1"/>
    <col min="9" max="9" width="46.140625" customWidth="1"/>
    <col min="10" max="10" width="31.5703125" customWidth="1"/>
    <col min="11" max="17" width="15" customWidth="1"/>
  </cols>
  <sheetData>
    <row r="1" spans="1:17" x14ac:dyDescent="0.25">
      <c r="A1" s="1" t="s">
        <v>140</v>
      </c>
    </row>
    <row r="2" spans="1:17" x14ac:dyDescent="0.25">
      <c r="A2" s="2" t="str">
        <f>HYPERLINK("https://ngmdb.usgs.gov/Info/standards/GeMS/docs/GeologicNamesCheck_report_README.pdf", "How do I fill out this report?")</f>
        <v>How do I fill out this report?</v>
      </c>
    </row>
    <row r="3" spans="1:17" x14ac:dyDescent="0.25">
      <c r="A3" s="3"/>
    </row>
    <row r="4" spans="1:17" x14ac:dyDescent="0.25">
      <c r="A4" s="17" t="s">
        <v>0</v>
      </c>
      <c r="B4" s="18"/>
      <c r="C4" s="18"/>
      <c r="D4" s="18"/>
      <c r="E4" s="18"/>
      <c r="F4" s="18"/>
      <c r="G4" s="19" t="s">
        <v>1</v>
      </c>
      <c r="H4" s="20"/>
      <c r="I4" s="20"/>
      <c r="J4" s="20"/>
      <c r="K4" s="20"/>
      <c r="L4" s="20"/>
      <c r="M4" s="15" t="s">
        <v>2</v>
      </c>
      <c r="N4" s="16"/>
      <c r="O4" s="16"/>
      <c r="P4" s="16"/>
      <c r="Q4" s="16"/>
    </row>
    <row r="5" spans="1:17" x14ac:dyDescent="0.25">
      <c r="A5" s="4" t="s">
        <v>3</v>
      </c>
      <c r="B5" s="5" t="s">
        <v>4</v>
      </c>
      <c r="C5" s="5" t="s">
        <v>5</v>
      </c>
      <c r="D5" s="5" t="s">
        <v>6</v>
      </c>
      <c r="E5" s="5" t="s">
        <v>7</v>
      </c>
      <c r="F5" s="5" t="s">
        <v>8</v>
      </c>
      <c r="G5" s="6" t="s">
        <v>9</v>
      </c>
      <c r="H5" s="6" t="s">
        <v>5</v>
      </c>
      <c r="I5" s="6" t="s">
        <v>10</v>
      </c>
      <c r="J5" s="6" t="s">
        <v>7</v>
      </c>
      <c r="K5" s="6" t="s">
        <v>8</v>
      </c>
      <c r="L5" s="6" t="s">
        <v>11</v>
      </c>
      <c r="M5" s="7" t="s">
        <v>12</v>
      </c>
      <c r="N5" s="7" t="s">
        <v>13</v>
      </c>
      <c r="O5" s="7" t="s">
        <v>14</v>
      </c>
      <c r="P5" s="7" t="s">
        <v>15</v>
      </c>
      <c r="Q5" s="7" t="s">
        <v>16</v>
      </c>
    </row>
    <row r="6" spans="1:17" x14ac:dyDescent="0.25">
      <c r="A6" s="8" t="s">
        <v>17</v>
      </c>
      <c r="B6" s="9" t="s">
        <v>18</v>
      </c>
      <c r="C6" s="9" t="s">
        <v>19</v>
      </c>
      <c r="D6" s="9" t="s">
        <v>20</v>
      </c>
      <c r="E6" s="9" t="s">
        <v>21</v>
      </c>
      <c r="F6" s="9" t="s">
        <v>22</v>
      </c>
      <c r="G6" s="10"/>
      <c r="H6" s="10"/>
      <c r="I6" s="10"/>
      <c r="J6" s="10"/>
      <c r="K6" s="10"/>
      <c r="L6" s="10"/>
      <c r="M6" s="12" t="s">
        <v>23</v>
      </c>
      <c r="N6" s="12"/>
      <c r="O6" s="12"/>
      <c r="P6" s="12"/>
      <c r="Q6" s="12"/>
    </row>
    <row r="7" spans="1:17" x14ac:dyDescent="0.25">
      <c r="A7" s="8" t="s">
        <v>24</v>
      </c>
      <c r="B7" s="9" t="s">
        <v>25</v>
      </c>
      <c r="C7" s="9" t="s">
        <v>26</v>
      </c>
      <c r="D7" s="9" t="s">
        <v>27</v>
      </c>
      <c r="E7" s="9" t="s">
        <v>21</v>
      </c>
      <c r="F7" s="9" t="s">
        <v>22</v>
      </c>
      <c r="G7" s="10"/>
      <c r="H7" s="10"/>
      <c r="I7" s="10"/>
      <c r="J7" s="10"/>
      <c r="K7" s="10"/>
      <c r="L7" s="10"/>
      <c r="M7" s="12" t="s">
        <v>23</v>
      </c>
      <c r="N7" s="12"/>
      <c r="O7" s="12"/>
      <c r="P7" s="12"/>
      <c r="Q7" s="12"/>
    </row>
    <row r="8" spans="1:17" x14ac:dyDescent="0.25">
      <c r="A8" s="8" t="s">
        <v>28</v>
      </c>
      <c r="B8" s="9" t="s">
        <v>29</v>
      </c>
      <c r="C8" s="9" t="s">
        <v>30</v>
      </c>
      <c r="D8" s="9" t="s">
        <v>30</v>
      </c>
      <c r="E8" s="9" t="s">
        <v>31</v>
      </c>
      <c r="F8" s="9" t="s">
        <v>22</v>
      </c>
      <c r="G8" s="10" t="s">
        <v>32</v>
      </c>
      <c r="H8" s="10" t="s">
        <v>31</v>
      </c>
      <c r="I8" s="10" t="s">
        <v>33</v>
      </c>
      <c r="J8" s="10" t="s">
        <v>34</v>
      </c>
      <c r="K8" s="10"/>
      <c r="L8" s="11" t="str">
        <f>HYPERLINK("https://ngmdb.usgs.gov/Geolex/Units/Jurassic_11862.html", "https://ngmdb.usgs.gov/Geolex/Units/Jurassic_11862.html")</f>
        <v>https://ngmdb.usgs.gov/Geolex/Units/Jurassic_11862.html</v>
      </c>
      <c r="M8" s="12" t="s">
        <v>23</v>
      </c>
      <c r="N8" s="12" t="s">
        <v>23</v>
      </c>
      <c r="O8" s="12" t="s">
        <v>46</v>
      </c>
      <c r="P8" s="12"/>
      <c r="Q8" s="12"/>
    </row>
    <row r="9" spans="1:17" x14ac:dyDescent="0.25">
      <c r="A9" s="8" t="s">
        <v>35</v>
      </c>
      <c r="B9" s="9"/>
      <c r="C9" s="9"/>
      <c r="D9" s="9"/>
      <c r="E9" s="9"/>
      <c r="F9" s="9"/>
      <c r="G9" s="10"/>
      <c r="H9" s="10"/>
      <c r="I9" s="10" t="s">
        <v>36</v>
      </c>
      <c r="J9" s="10" t="s">
        <v>34</v>
      </c>
      <c r="K9" s="10"/>
      <c r="L9" s="10"/>
      <c r="M9" s="12" t="s">
        <v>23</v>
      </c>
      <c r="N9" s="12"/>
      <c r="O9" s="12"/>
      <c r="P9" s="12"/>
      <c r="Q9" s="12"/>
    </row>
    <row r="10" spans="1:17" x14ac:dyDescent="0.25">
      <c r="A10" s="8" t="s">
        <v>37</v>
      </c>
      <c r="B10" s="9" t="s">
        <v>38</v>
      </c>
      <c r="C10" s="9" t="s">
        <v>39</v>
      </c>
      <c r="D10" s="9" t="s">
        <v>39</v>
      </c>
      <c r="E10" s="9" t="s">
        <v>40</v>
      </c>
      <c r="F10" s="9" t="s">
        <v>22</v>
      </c>
      <c r="G10" s="10" t="s">
        <v>41</v>
      </c>
      <c r="H10" s="10" t="s">
        <v>42</v>
      </c>
      <c r="I10" s="10" t="s">
        <v>43</v>
      </c>
      <c r="J10" s="10" t="s">
        <v>44</v>
      </c>
      <c r="K10" s="10" t="s">
        <v>45</v>
      </c>
      <c r="L10" s="11" t="str">
        <f>HYPERLINK("https://ngmdb.usgs.gov/Geolex/Units/NewOxford_2982.html", "https://ngmdb.usgs.gov/Geolex/Units/NewOxford_2982.html")</f>
        <v>https://ngmdb.usgs.gov/Geolex/Units/NewOxford_2982.html</v>
      </c>
      <c r="M10" s="12" t="s">
        <v>46</v>
      </c>
      <c r="N10" s="12"/>
      <c r="O10" s="12"/>
      <c r="P10" s="12"/>
      <c r="Q10" s="12"/>
    </row>
    <row r="11" spans="1:17" x14ac:dyDescent="0.25">
      <c r="A11" s="8" t="s">
        <v>47</v>
      </c>
      <c r="B11" s="9"/>
      <c r="C11" s="9"/>
      <c r="D11" s="9"/>
      <c r="E11" s="9"/>
      <c r="F11" s="9"/>
      <c r="G11" s="10"/>
      <c r="H11" s="10"/>
      <c r="I11" s="10" t="s">
        <v>48</v>
      </c>
      <c r="J11" s="10" t="s">
        <v>44</v>
      </c>
      <c r="K11" s="10" t="s">
        <v>49</v>
      </c>
      <c r="L11" s="10"/>
      <c r="M11" s="12" t="s">
        <v>23</v>
      </c>
      <c r="N11" s="12"/>
      <c r="O11" s="12"/>
      <c r="P11" s="12"/>
      <c r="Q11" s="12"/>
    </row>
    <row r="12" spans="1:17" x14ac:dyDescent="0.25">
      <c r="A12" s="8" t="s">
        <v>50</v>
      </c>
      <c r="B12" s="9"/>
      <c r="C12" s="9"/>
      <c r="D12" s="9"/>
      <c r="E12" s="9"/>
      <c r="F12" s="9"/>
      <c r="G12" s="10"/>
      <c r="H12" s="10"/>
      <c r="I12" s="10" t="s">
        <v>39</v>
      </c>
      <c r="J12" s="10" t="s">
        <v>44</v>
      </c>
      <c r="K12" s="10" t="s">
        <v>49</v>
      </c>
      <c r="L12" s="10"/>
      <c r="M12" s="12" t="s">
        <v>23</v>
      </c>
      <c r="N12" s="12" t="s">
        <v>46</v>
      </c>
      <c r="O12" s="12" t="s">
        <v>46</v>
      </c>
      <c r="P12" s="12"/>
      <c r="Q12" s="12"/>
    </row>
    <row r="13" spans="1:17" x14ac:dyDescent="0.25">
      <c r="A13" s="8" t="s">
        <v>51</v>
      </c>
      <c r="B13" s="9" t="s">
        <v>52</v>
      </c>
      <c r="C13" s="9" t="s">
        <v>53</v>
      </c>
      <c r="D13" s="9" t="s">
        <v>54</v>
      </c>
      <c r="E13" s="9" t="s">
        <v>40</v>
      </c>
      <c r="F13" s="9" t="s">
        <v>22</v>
      </c>
      <c r="G13" s="10" t="s">
        <v>41</v>
      </c>
      <c r="H13" s="10" t="s">
        <v>42</v>
      </c>
      <c r="I13" s="10" t="s">
        <v>43</v>
      </c>
      <c r="J13" s="10" t="s">
        <v>44</v>
      </c>
      <c r="K13" s="10" t="s">
        <v>45</v>
      </c>
      <c r="L13" s="11" t="str">
        <f>HYPERLINK("https://ngmdb.usgs.gov/Geolex/Units/NewOxford_2982.html", "https://ngmdb.usgs.gov/Geolex/Units/NewOxford_2982.html")</f>
        <v>https://ngmdb.usgs.gov/Geolex/Units/NewOxford_2982.html</v>
      </c>
      <c r="M13" s="12" t="s">
        <v>46</v>
      </c>
      <c r="N13" s="12"/>
      <c r="O13" s="12"/>
      <c r="P13" s="12"/>
      <c r="Q13" s="12"/>
    </row>
    <row r="14" spans="1:17" x14ac:dyDescent="0.25">
      <c r="A14" s="8" t="s">
        <v>55</v>
      </c>
      <c r="B14" s="9"/>
      <c r="C14" s="9"/>
      <c r="D14" s="9"/>
      <c r="E14" s="9"/>
      <c r="F14" s="9"/>
      <c r="G14" s="10"/>
      <c r="H14" s="10"/>
      <c r="I14" s="10" t="s">
        <v>48</v>
      </c>
      <c r="J14" s="10" t="s">
        <v>44</v>
      </c>
      <c r="K14" s="10" t="s">
        <v>49</v>
      </c>
      <c r="L14" s="10"/>
      <c r="M14" s="12" t="s">
        <v>23</v>
      </c>
      <c r="N14" s="12"/>
      <c r="O14" s="12"/>
      <c r="P14" s="12"/>
      <c r="Q14" s="12"/>
    </row>
    <row r="15" spans="1:17" x14ac:dyDescent="0.25">
      <c r="A15" s="8" t="s">
        <v>56</v>
      </c>
      <c r="B15" s="9"/>
      <c r="C15" s="9"/>
      <c r="D15" s="9"/>
      <c r="E15" s="9"/>
      <c r="F15" s="9"/>
      <c r="G15" s="10"/>
      <c r="H15" s="10"/>
      <c r="I15" s="10" t="s">
        <v>39</v>
      </c>
      <c r="J15" s="10" t="s">
        <v>44</v>
      </c>
      <c r="K15" s="10" t="s">
        <v>49</v>
      </c>
      <c r="L15" s="10"/>
      <c r="M15" s="12" t="s">
        <v>23</v>
      </c>
      <c r="N15" s="12" t="s">
        <v>23</v>
      </c>
      <c r="O15" s="12" t="s">
        <v>46</v>
      </c>
      <c r="P15" s="14" t="s">
        <v>141</v>
      </c>
      <c r="Q15" s="12"/>
    </row>
    <row r="16" spans="1:17" x14ac:dyDescent="0.25">
      <c r="A16" s="8" t="s">
        <v>57</v>
      </c>
      <c r="B16" s="9" t="s">
        <v>58</v>
      </c>
      <c r="C16" s="9" t="s">
        <v>59</v>
      </c>
      <c r="D16" s="9" t="s">
        <v>60</v>
      </c>
      <c r="E16" s="9" t="s">
        <v>40</v>
      </c>
      <c r="F16" s="9" t="s">
        <v>22</v>
      </c>
      <c r="G16" s="10" t="s">
        <v>41</v>
      </c>
      <c r="H16" s="10" t="s">
        <v>42</v>
      </c>
      <c r="I16" s="10" t="s">
        <v>43</v>
      </c>
      <c r="J16" s="10" t="s">
        <v>44</v>
      </c>
      <c r="K16" s="10" t="s">
        <v>45</v>
      </c>
      <c r="L16" s="11" t="str">
        <f>HYPERLINK("https://ngmdb.usgs.gov/Geolex/Units/NewOxford_2982.html", "https://ngmdb.usgs.gov/Geolex/Units/NewOxford_2982.html")</f>
        <v>https://ngmdb.usgs.gov/Geolex/Units/NewOxford_2982.html</v>
      </c>
      <c r="M16" s="12" t="s">
        <v>46</v>
      </c>
      <c r="N16" s="12"/>
      <c r="O16" s="12"/>
      <c r="P16" s="12"/>
      <c r="Q16" s="12"/>
    </row>
    <row r="17" spans="1:17" x14ac:dyDescent="0.25">
      <c r="A17" s="8" t="s">
        <v>61</v>
      </c>
      <c r="B17" s="9"/>
      <c r="C17" s="9"/>
      <c r="D17" s="9"/>
      <c r="E17" s="9"/>
      <c r="F17" s="9"/>
      <c r="G17" s="10"/>
      <c r="H17" s="10"/>
      <c r="I17" s="10" t="s">
        <v>48</v>
      </c>
      <c r="J17" s="10" t="s">
        <v>44</v>
      </c>
      <c r="K17" s="10" t="s">
        <v>49</v>
      </c>
      <c r="L17" s="10"/>
      <c r="M17" s="12" t="s">
        <v>23</v>
      </c>
      <c r="N17" s="12"/>
      <c r="O17" s="12"/>
      <c r="P17" s="12"/>
      <c r="Q17" s="12"/>
    </row>
    <row r="18" spans="1:17" x14ac:dyDescent="0.25">
      <c r="A18" s="8" t="s">
        <v>62</v>
      </c>
      <c r="B18" s="9"/>
      <c r="C18" s="9"/>
      <c r="D18" s="9"/>
      <c r="E18" s="9"/>
      <c r="F18" s="9"/>
      <c r="G18" s="10"/>
      <c r="H18" s="10"/>
      <c r="I18" s="10" t="s">
        <v>39</v>
      </c>
      <c r="J18" s="10" t="s">
        <v>44</v>
      </c>
      <c r="K18" s="10" t="s">
        <v>49</v>
      </c>
      <c r="L18" s="10"/>
      <c r="M18" s="12" t="s">
        <v>23</v>
      </c>
      <c r="N18" s="12" t="s">
        <v>23</v>
      </c>
      <c r="O18" s="12" t="s">
        <v>46</v>
      </c>
      <c r="P18" s="14" t="s">
        <v>142</v>
      </c>
      <c r="Q18" s="14" t="s">
        <v>143</v>
      </c>
    </row>
    <row r="19" spans="1:17" x14ac:dyDescent="0.25">
      <c r="A19" s="8" t="s">
        <v>63</v>
      </c>
      <c r="B19" s="9" t="s">
        <v>64</v>
      </c>
      <c r="C19" s="9" t="s">
        <v>65</v>
      </c>
      <c r="D19" s="9" t="s">
        <v>65</v>
      </c>
      <c r="E19" s="9" t="s">
        <v>66</v>
      </c>
      <c r="F19" s="9" t="s">
        <v>22</v>
      </c>
      <c r="G19" s="10" t="s">
        <v>67</v>
      </c>
      <c r="H19" s="10" t="s">
        <v>68</v>
      </c>
      <c r="I19" s="10" t="s">
        <v>69</v>
      </c>
      <c r="J19" s="10" t="s">
        <v>70</v>
      </c>
      <c r="K19" s="10" t="s">
        <v>22</v>
      </c>
      <c r="L19" s="11" t="str">
        <f>HYPERLINK("https://ngmdb.usgs.gov/Geolex/Units/SamsCreek_3693.html", "https://ngmdb.usgs.gov/Geolex/Units/SamsCreek_3693.html")</f>
        <v>https://ngmdb.usgs.gov/Geolex/Units/SamsCreek_3693.html</v>
      </c>
      <c r="M19" s="12" t="s">
        <v>46</v>
      </c>
      <c r="N19" s="12" t="s">
        <v>23</v>
      </c>
      <c r="O19" s="12" t="s">
        <v>46</v>
      </c>
      <c r="P19" s="14" t="s">
        <v>144</v>
      </c>
      <c r="Q19" s="12"/>
    </row>
    <row r="20" spans="1:17" x14ac:dyDescent="0.25">
      <c r="A20" s="8" t="s">
        <v>71</v>
      </c>
      <c r="B20" s="9"/>
      <c r="C20" s="9" t="s">
        <v>72</v>
      </c>
      <c r="D20" s="9" t="s">
        <v>72</v>
      </c>
      <c r="E20" s="9" t="s">
        <v>66</v>
      </c>
      <c r="F20" s="9" t="s">
        <v>22</v>
      </c>
      <c r="G20" s="10" t="s">
        <v>73</v>
      </c>
      <c r="H20" s="10" t="s">
        <v>74</v>
      </c>
      <c r="I20" s="10" t="s">
        <v>75</v>
      </c>
      <c r="J20" s="10" t="s">
        <v>76</v>
      </c>
      <c r="K20" s="10" t="s">
        <v>77</v>
      </c>
      <c r="L20" s="11" t="str">
        <f>HYPERLINK("https://ngmdb.usgs.gov/Geolex/Units/Ijamsville_2164.html", "https://ngmdb.usgs.gov/Geolex/Units/Ijamsville_2164.html")</f>
        <v>https://ngmdb.usgs.gov/Geolex/Units/Ijamsville_2164.html</v>
      </c>
      <c r="M20" s="12" t="s">
        <v>46</v>
      </c>
      <c r="N20" s="12"/>
      <c r="O20" s="12"/>
      <c r="P20" s="12"/>
      <c r="Q20" s="12"/>
    </row>
    <row r="21" spans="1:17" x14ac:dyDescent="0.25">
      <c r="A21" s="8" t="s">
        <v>78</v>
      </c>
      <c r="B21" s="9"/>
      <c r="C21" s="9"/>
      <c r="D21" s="9"/>
      <c r="E21" s="9"/>
      <c r="F21" s="9"/>
      <c r="G21" s="10"/>
      <c r="H21" s="10"/>
      <c r="I21" s="10" t="s">
        <v>72</v>
      </c>
      <c r="J21" s="10" t="s">
        <v>76</v>
      </c>
      <c r="K21" s="10" t="s">
        <v>22</v>
      </c>
      <c r="L21" s="10"/>
      <c r="M21" s="12" t="s">
        <v>46</v>
      </c>
      <c r="N21" s="12" t="s">
        <v>46</v>
      </c>
      <c r="O21" s="12" t="s">
        <v>46</v>
      </c>
      <c r="P21" s="12"/>
      <c r="Q21" s="12"/>
    </row>
    <row r="22" spans="1:17" x14ac:dyDescent="0.25">
      <c r="A22" s="8" t="s">
        <v>79</v>
      </c>
      <c r="B22" s="9" t="s">
        <v>80</v>
      </c>
      <c r="C22" s="9" t="s">
        <v>81</v>
      </c>
      <c r="D22" s="9" t="s">
        <v>82</v>
      </c>
      <c r="E22" s="9" t="s">
        <v>66</v>
      </c>
      <c r="F22" s="9" t="s">
        <v>22</v>
      </c>
      <c r="G22" s="10" t="s">
        <v>73</v>
      </c>
      <c r="H22" s="10" t="s">
        <v>74</v>
      </c>
      <c r="I22" s="10" t="s">
        <v>75</v>
      </c>
      <c r="J22" s="10" t="s">
        <v>76</v>
      </c>
      <c r="K22" s="10" t="s">
        <v>77</v>
      </c>
      <c r="L22" s="11" t="str">
        <f>HYPERLINK("https://ngmdb.usgs.gov/Geolex/Units/Ijamsville_2164.html", "https://ngmdb.usgs.gov/Geolex/Units/Ijamsville_2164.html")</f>
        <v>https://ngmdb.usgs.gov/Geolex/Units/Ijamsville_2164.html</v>
      </c>
      <c r="M22" s="12" t="s">
        <v>46</v>
      </c>
      <c r="N22" s="12"/>
      <c r="O22" s="12"/>
      <c r="P22" s="13"/>
      <c r="Q22" s="12"/>
    </row>
    <row r="23" spans="1:17" x14ac:dyDescent="0.25">
      <c r="A23" s="8" t="s">
        <v>83</v>
      </c>
      <c r="B23" s="9"/>
      <c r="C23" s="9"/>
      <c r="D23" s="9"/>
      <c r="E23" s="9"/>
      <c r="F23" s="9"/>
      <c r="G23" s="10"/>
      <c r="H23" s="10"/>
      <c r="I23" s="10" t="s">
        <v>72</v>
      </c>
      <c r="J23" s="10" t="s">
        <v>76</v>
      </c>
      <c r="K23" s="10" t="s">
        <v>22</v>
      </c>
      <c r="L23" s="10"/>
      <c r="M23" s="12" t="s">
        <v>46</v>
      </c>
      <c r="N23" s="12" t="s">
        <v>23</v>
      </c>
      <c r="O23" s="12" t="s">
        <v>46</v>
      </c>
      <c r="P23" s="14" t="s">
        <v>145</v>
      </c>
      <c r="Q23" s="12"/>
    </row>
    <row r="24" spans="1:17" x14ac:dyDescent="0.25">
      <c r="A24" s="8" t="s">
        <v>84</v>
      </c>
      <c r="B24" s="9" t="s">
        <v>85</v>
      </c>
      <c r="C24" s="9" t="s">
        <v>86</v>
      </c>
      <c r="D24" s="9" t="s">
        <v>87</v>
      </c>
      <c r="E24" s="9" t="s">
        <v>66</v>
      </c>
      <c r="F24" s="9" t="s">
        <v>22</v>
      </c>
      <c r="G24" s="10" t="s">
        <v>88</v>
      </c>
      <c r="H24" s="10" t="s">
        <v>89</v>
      </c>
      <c r="I24" s="10" t="s">
        <v>86</v>
      </c>
      <c r="J24" s="10" t="s">
        <v>90</v>
      </c>
      <c r="K24" s="10" t="s">
        <v>22</v>
      </c>
      <c r="L24" s="11" t="str">
        <f>HYPERLINK("https://ngmdb.usgs.gov/Geolex/Units/SilverRun_3835.html", "https://ngmdb.usgs.gov/Geolex/Units/SilverRun_3835.html")</f>
        <v>https://ngmdb.usgs.gov/Geolex/Units/SilverRun_3835.html</v>
      </c>
      <c r="M24" s="12" t="s">
        <v>46</v>
      </c>
      <c r="N24" s="12" t="s">
        <v>23</v>
      </c>
      <c r="O24" s="12" t="s">
        <v>46</v>
      </c>
      <c r="P24" s="12" t="s">
        <v>148</v>
      </c>
      <c r="Q24" s="12" t="s">
        <v>149</v>
      </c>
    </row>
    <row r="25" spans="1:17" x14ac:dyDescent="0.25">
      <c r="A25" s="8" t="s">
        <v>91</v>
      </c>
      <c r="B25" s="9"/>
      <c r="C25" s="9"/>
      <c r="D25" s="9"/>
      <c r="E25" s="9"/>
      <c r="F25" s="9"/>
      <c r="G25" s="10"/>
      <c r="H25" s="10"/>
      <c r="I25" s="10" t="s">
        <v>92</v>
      </c>
      <c r="J25" s="10" t="s">
        <v>90</v>
      </c>
      <c r="K25" s="10" t="s">
        <v>49</v>
      </c>
      <c r="L25" s="10"/>
      <c r="M25" s="12" t="s">
        <v>23</v>
      </c>
      <c r="N25" s="12"/>
      <c r="O25" s="12"/>
      <c r="P25" s="12"/>
      <c r="Q25" s="12"/>
    </row>
    <row r="26" spans="1:17" x14ac:dyDescent="0.25">
      <c r="A26" s="8" t="s">
        <v>93</v>
      </c>
      <c r="B26" s="9"/>
      <c r="C26" s="9"/>
      <c r="D26" s="9"/>
      <c r="E26" s="9"/>
      <c r="F26" s="9"/>
      <c r="G26" s="10"/>
      <c r="H26" s="10"/>
      <c r="I26" s="10" t="s">
        <v>94</v>
      </c>
      <c r="J26" s="10" t="s">
        <v>90</v>
      </c>
      <c r="K26" s="10" t="s">
        <v>22</v>
      </c>
      <c r="L26" s="10"/>
      <c r="M26" s="12" t="s">
        <v>46</v>
      </c>
      <c r="N26" s="12"/>
      <c r="O26" s="12"/>
      <c r="P26" s="12"/>
      <c r="Q26" s="12"/>
    </row>
    <row r="27" spans="1:17" x14ac:dyDescent="0.25">
      <c r="A27" s="8" t="s">
        <v>95</v>
      </c>
      <c r="B27" s="9" t="s">
        <v>96</v>
      </c>
      <c r="C27" s="9" t="s">
        <v>97</v>
      </c>
      <c r="D27" s="9" t="s">
        <v>98</v>
      </c>
      <c r="E27" s="9" t="s">
        <v>66</v>
      </c>
      <c r="F27" s="9" t="s">
        <v>22</v>
      </c>
      <c r="G27" s="10" t="s">
        <v>73</v>
      </c>
      <c r="H27" s="10" t="s">
        <v>74</v>
      </c>
      <c r="I27" s="10" t="s">
        <v>75</v>
      </c>
      <c r="J27" s="10" t="s">
        <v>76</v>
      </c>
      <c r="K27" s="10" t="s">
        <v>77</v>
      </c>
      <c r="L27" s="11" t="str">
        <f>HYPERLINK("https://ngmdb.usgs.gov/Geolex/Units/Ijamsville_2164.html", "https://ngmdb.usgs.gov/Geolex/Units/Ijamsville_2164.html")</f>
        <v>https://ngmdb.usgs.gov/Geolex/Units/Ijamsville_2164.html</v>
      </c>
      <c r="M27" s="12" t="s">
        <v>46</v>
      </c>
      <c r="N27" s="12"/>
      <c r="O27" s="12"/>
      <c r="P27" s="13"/>
      <c r="Q27" s="12"/>
    </row>
    <row r="28" spans="1:17" x14ac:dyDescent="0.25">
      <c r="A28" s="8" t="s">
        <v>99</v>
      </c>
      <c r="B28" s="9"/>
      <c r="C28" s="9"/>
      <c r="D28" s="9"/>
      <c r="E28" s="9"/>
      <c r="F28" s="9"/>
      <c r="G28" s="10"/>
      <c r="H28" s="10"/>
      <c r="I28" s="10" t="s">
        <v>72</v>
      </c>
      <c r="J28" s="10" t="s">
        <v>76</v>
      </c>
      <c r="K28" s="10" t="s">
        <v>22</v>
      </c>
      <c r="L28" s="10"/>
      <c r="M28" s="12" t="s">
        <v>46</v>
      </c>
      <c r="N28" s="12" t="s">
        <v>23</v>
      </c>
      <c r="O28" s="12" t="s">
        <v>46</v>
      </c>
      <c r="P28" s="14" t="s">
        <v>145</v>
      </c>
      <c r="Q28" s="12"/>
    </row>
    <row r="29" spans="1:17" x14ac:dyDescent="0.25">
      <c r="A29" s="8" t="s">
        <v>100</v>
      </c>
      <c r="B29" s="9" t="s">
        <v>101</v>
      </c>
      <c r="C29" s="9" t="s">
        <v>102</v>
      </c>
      <c r="D29" s="9" t="s">
        <v>103</v>
      </c>
      <c r="E29" s="9" t="s">
        <v>66</v>
      </c>
      <c r="F29" s="9" t="s">
        <v>22</v>
      </c>
      <c r="G29" s="10" t="s">
        <v>73</v>
      </c>
      <c r="H29" s="10" t="s">
        <v>74</v>
      </c>
      <c r="I29" s="10" t="s">
        <v>75</v>
      </c>
      <c r="J29" s="10" t="s">
        <v>76</v>
      </c>
      <c r="K29" s="10" t="s">
        <v>77</v>
      </c>
      <c r="L29" s="11" t="str">
        <f>HYPERLINK("https://ngmdb.usgs.gov/Geolex/Units/Ijamsville_2164.html", "https://ngmdb.usgs.gov/Geolex/Units/Ijamsville_2164.html")</f>
        <v>https://ngmdb.usgs.gov/Geolex/Units/Ijamsville_2164.html</v>
      </c>
      <c r="M29" s="12" t="s">
        <v>46</v>
      </c>
      <c r="N29" s="12"/>
      <c r="O29" s="12"/>
      <c r="P29" s="12"/>
      <c r="Q29" s="12"/>
    </row>
    <row r="30" spans="1:17" x14ac:dyDescent="0.25">
      <c r="A30" s="8" t="s">
        <v>104</v>
      </c>
      <c r="B30" s="9"/>
      <c r="C30" s="9"/>
      <c r="D30" s="9"/>
      <c r="E30" s="9"/>
      <c r="F30" s="9"/>
      <c r="G30" s="10"/>
      <c r="H30" s="10"/>
      <c r="I30" s="10" t="s">
        <v>72</v>
      </c>
      <c r="J30" s="10" t="s">
        <v>76</v>
      </c>
      <c r="K30" s="10" t="s">
        <v>22</v>
      </c>
      <c r="L30" s="10"/>
      <c r="M30" s="12" t="s">
        <v>46</v>
      </c>
      <c r="N30" s="12" t="s">
        <v>23</v>
      </c>
      <c r="O30" s="12" t="s">
        <v>46</v>
      </c>
      <c r="P30" s="14" t="s">
        <v>145</v>
      </c>
      <c r="Q30" s="12"/>
    </row>
    <row r="31" spans="1:17" x14ac:dyDescent="0.25">
      <c r="A31" s="8" t="s">
        <v>105</v>
      </c>
      <c r="B31" s="9" t="s">
        <v>106</v>
      </c>
      <c r="C31" s="9" t="s">
        <v>107</v>
      </c>
      <c r="D31" s="9" t="s">
        <v>108</v>
      </c>
      <c r="E31" s="9" t="s">
        <v>66</v>
      </c>
      <c r="F31" s="9" t="s">
        <v>22</v>
      </c>
      <c r="G31" s="10" t="s">
        <v>73</v>
      </c>
      <c r="H31" s="10" t="s">
        <v>74</v>
      </c>
      <c r="I31" s="10" t="s">
        <v>75</v>
      </c>
      <c r="J31" s="10" t="s">
        <v>76</v>
      </c>
      <c r="K31" s="10" t="s">
        <v>77</v>
      </c>
      <c r="L31" s="11" t="str">
        <f>HYPERLINK("https://ngmdb.usgs.gov/Geolex/Units/Ijamsville_2164.html", "https://ngmdb.usgs.gov/Geolex/Units/Ijamsville_2164.html")</f>
        <v>https://ngmdb.usgs.gov/Geolex/Units/Ijamsville_2164.html</v>
      </c>
      <c r="M31" s="12" t="s">
        <v>46</v>
      </c>
      <c r="N31" s="12"/>
      <c r="O31" s="12"/>
      <c r="P31" s="12"/>
      <c r="Q31" s="12"/>
    </row>
    <row r="32" spans="1:17" x14ac:dyDescent="0.25">
      <c r="A32" s="8" t="s">
        <v>109</v>
      </c>
      <c r="B32" s="9"/>
      <c r="C32" s="9"/>
      <c r="D32" s="9"/>
      <c r="E32" s="9"/>
      <c r="F32" s="9"/>
      <c r="G32" s="10"/>
      <c r="H32" s="10"/>
      <c r="I32" s="10" t="s">
        <v>72</v>
      </c>
      <c r="J32" s="10" t="s">
        <v>76</v>
      </c>
      <c r="K32" s="10" t="s">
        <v>22</v>
      </c>
      <c r="L32" s="10"/>
      <c r="M32" s="12" t="s">
        <v>46</v>
      </c>
      <c r="N32" s="12" t="s">
        <v>23</v>
      </c>
      <c r="O32" s="12" t="s">
        <v>46</v>
      </c>
      <c r="P32" s="14" t="s">
        <v>145</v>
      </c>
      <c r="Q32" s="12"/>
    </row>
    <row r="33" spans="1:17" x14ac:dyDescent="0.25">
      <c r="A33" s="8" t="s">
        <v>110</v>
      </c>
      <c r="B33" s="9" t="s">
        <v>111</v>
      </c>
      <c r="C33" s="9" t="s">
        <v>112</v>
      </c>
      <c r="D33" s="9" t="s">
        <v>113</v>
      </c>
      <c r="E33" s="9" t="s">
        <v>66</v>
      </c>
      <c r="F33" s="9" t="s">
        <v>22</v>
      </c>
      <c r="G33" s="10" t="s">
        <v>73</v>
      </c>
      <c r="H33" s="10" t="s">
        <v>74</v>
      </c>
      <c r="I33" s="10" t="s">
        <v>75</v>
      </c>
      <c r="J33" s="10" t="s">
        <v>76</v>
      </c>
      <c r="K33" s="10" t="s">
        <v>77</v>
      </c>
      <c r="L33" s="11" t="str">
        <f>HYPERLINK("https://ngmdb.usgs.gov/Geolex/Units/Ijamsville_2164.html", "https://ngmdb.usgs.gov/Geolex/Units/Ijamsville_2164.html")</f>
        <v>https://ngmdb.usgs.gov/Geolex/Units/Ijamsville_2164.html</v>
      </c>
      <c r="M33" s="12" t="s">
        <v>46</v>
      </c>
      <c r="N33" s="12"/>
      <c r="O33" s="12"/>
      <c r="P33" s="12"/>
      <c r="Q33" s="12"/>
    </row>
    <row r="34" spans="1:17" x14ac:dyDescent="0.25">
      <c r="A34" s="8" t="s">
        <v>114</v>
      </c>
      <c r="B34" s="9"/>
      <c r="C34" s="9"/>
      <c r="D34" s="9"/>
      <c r="E34" s="9"/>
      <c r="F34" s="9"/>
      <c r="G34" s="10"/>
      <c r="H34" s="10"/>
      <c r="I34" s="10" t="s">
        <v>72</v>
      </c>
      <c r="J34" s="10" t="s">
        <v>76</v>
      </c>
      <c r="K34" s="10" t="s">
        <v>22</v>
      </c>
      <c r="L34" s="10"/>
      <c r="M34" s="12" t="s">
        <v>46</v>
      </c>
      <c r="N34" s="12" t="s">
        <v>23</v>
      </c>
      <c r="O34" s="12" t="s">
        <v>46</v>
      </c>
      <c r="P34" s="14" t="s">
        <v>145</v>
      </c>
      <c r="Q34" s="12"/>
    </row>
    <row r="35" spans="1:17" x14ac:dyDescent="0.25">
      <c r="A35" s="8" t="s">
        <v>115</v>
      </c>
      <c r="B35" s="9" t="s">
        <v>116</v>
      </c>
      <c r="C35" s="9" t="s">
        <v>117</v>
      </c>
      <c r="D35" s="9" t="s">
        <v>117</v>
      </c>
      <c r="E35" s="9" t="s">
        <v>66</v>
      </c>
      <c r="F35" s="9" t="s">
        <v>22</v>
      </c>
      <c r="G35" s="10" t="s">
        <v>118</v>
      </c>
      <c r="H35" s="10" t="s">
        <v>119</v>
      </c>
      <c r="I35" s="10" t="s">
        <v>117</v>
      </c>
      <c r="J35" s="10" t="s">
        <v>120</v>
      </c>
      <c r="K35" s="10" t="s">
        <v>22</v>
      </c>
      <c r="L35" s="11" t="str">
        <f>HYPERLINK("https://ngmdb.usgs.gov/Geolex/Units/Urbana_4217.html", "https://ngmdb.usgs.gov/Geolex/Units/Urbana_4217.html")</f>
        <v>https://ngmdb.usgs.gov/Geolex/Units/Urbana_4217.html</v>
      </c>
      <c r="M35" s="12" t="s">
        <v>46</v>
      </c>
      <c r="N35" s="12" t="s">
        <v>46</v>
      </c>
      <c r="O35" s="12" t="s">
        <v>46</v>
      </c>
      <c r="P35" s="12"/>
      <c r="Q35" s="12"/>
    </row>
    <row r="36" spans="1:17" x14ac:dyDescent="0.25">
      <c r="A36" s="8" t="s">
        <v>121</v>
      </c>
      <c r="B36" s="9"/>
      <c r="C36" s="9"/>
      <c r="D36" s="9"/>
      <c r="E36" s="9"/>
      <c r="F36" s="9"/>
      <c r="G36" s="10"/>
      <c r="H36" s="10"/>
      <c r="I36" s="10" t="s">
        <v>122</v>
      </c>
      <c r="J36" s="10" t="s">
        <v>120</v>
      </c>
      <c r="K36" s="10" t="s">
        <v>22</v>
      </c>
      <c r="L36" s="10"/>
      <c r="M36" s="12" t="s">
        <v>46</v>
      </c>
      <c r="N36" s="12"/>
      <c r="O36" s="12"/>
      <c r="P36" s="12"/>
      <c r="Q36" s="12"/>
    </row>
    <row r="37" spans="1:17" x14ac:dyDescent="0.25">
      <c r="A37" s="8" t="s">
        <v>123</v>
      </c>
      <c r="B37" s="9" t="s">
        <v>124</v>
      </c>
      <c r="C37" s="9" t="s">
        <v>125</v>
      </c>
      <c r="D37" s="9" t="s">
        <v>126</v>
      </c>
      <c r="E37" s="9" t="s">
        <v>66</v>
      </c>
      <c r="F37" s="9" t="s">
        <v>22</v>
      </c>
      <c r="G37" s="10" t="s">
        <v>118</v>
      </c>
      <c r="H37" s="10" t="s">
        <v>119</v>
      </c>
      <c r="I37" s="10" t="s">
        <v>117</v>
      </c>
      <c r="J37" s="10" t="s">
        <v>120</v>
      </c>
      <c r="K37" s="10" t="s">
        <v>22</v>
      </c>
      <c r="L37" s="11" t="str">
        <f>HYPERLINK("https://ngmdb.usgs.gov/Geolex/Units/Urbana_4217.html", "https://ngmdb.usgs.gov/Geolex/Units/Urbana_4217.html")</f>
        <v>https://ngmdb.usgs.gov/Geolex/Units/Urbana_4217.html</v>
      </c>
      <c r="M37" s="12" t="s">
        <v>46</v>
      </c>
      <c r="N37" s="12" t="s">
        <v>23</v>
      </c>
      <c r="O37" s="12" t="s">
        <v>46</v>
      </c>
      <c r="P37" s="14" t="s">
        <v>146</v>
      </c>
      <c r="Q37" s="12"/>
    </row>
    <row r="38" spans="1:17" x14ac:dyDescent="0.25">
      <c r="A38" s="8" t="s">
        <v>127</v>
      </c>
      <c r="B38" s="9"/>
      <c r="C38" s="9"/>
      <c r="D38" s="9"/>
      <c r="E38" s="9"/>
      <c r="F38" s="9"/>
      <c r="G38" s="10"/>
      <c r="H38" s="10"/>
      <c r="I38" s="10" t="s">
        <v>122</v>
      </c>
      <c r="J38" s="10" t="s">
        <v>120</v>
      </c>
      <c r="K38" s="10" t="s">
        <v>22</v>
      </c>
      <c r="L38" s="10"/>
      <c r="M38" s="12" t="s">
        <v>46</v>
      </c>
      <c r="N38" s="12"/>
      <c r="O38" s="12"/>
      <c r="P38" s="12"/>
      <c r="Q38" s="12"/>
    </row>
    <row r="39" spans="1:17" x14ac:dyDescent="0.25">
      <c r="A39" s="8" t="s">
        <v>128</v>
      </c>
      <c r="B39" s="9" t="s">
        <v>129</v>
      </c>
      <c r="C39" s="9" t="s">
        <v>130</v>
      </c>
      <c r="D39" s="9" t="s">
        <v>130</v>
      </c>
      <c r="E39" s="9" t="s">
        <v>66</v>
      </c>
      <c r="F39" s="9" t="s">
        <v>22</v>
      </c>
      <c r="G39" s="10" t="s">
        <v>131</v>
      </c>
      <c r="H39" s="10" t="s">
        <v>132</v>
      </c>
      <c r="I39" s="10" t="s">
        <v>130</v>
      </c>
      <c r="J39" s="10" t="s">
        <v>70</v>
      </c>
      <c r="K39" s="10" t="s">
        <v>77</v>
      </c>
      <c r="L39" s="11" t="str">
        <f>HYPERLINK("https://ngmdb.usgs.gov/Geolex/Units/Marburg_2634.html", "https://ngmdb.usgs.gov/Geolex/Units/Marburg_2634.html")</f>
        <v>https://ngmdb.usgs.gov/Geolex/Units/Marburg_2634.html</v>
      </c>
      <c r="M39" s="12" t="s">
        <v>46</v>
      </c>
      <c r="N39" s="12" t="s">
        <v>46</v>
      </c>
      <c r="O39" s="12" t="s">
        <v>46</v>
      </c>
      <c r="P39" s="12"/>
      <c r="Q39" s="12"/>
    </row>
    <row r="40" spans="1:17" x14ac:dyDescent="0.25">
      <c r="A40" s="8" t="s">
        <v>133</v>
      </c>
      <c r="B40" s="9"/>
      <c r="C40" s="9"/>
      <c r="D40" s="9"/>
      <c r="E40" s="9"/>
      <c r="F40" s="9"/>
      <c r="G40" s="10"/>
      <c r="H40" s="10"/>
      <c r="I40" s="10" t="s">
        <v>134</v>
      </c>
      <c r="J40" s="10" t="s">
        <v>70</v>
      </c>
      <c r="K40" s="10" t="s">
        <v>77</v>
      </c>
      <c r="L40" s="10"/>
      <c r="M40" s="12" t="s">
        <v>46</v>
      </c>
      <c r="N40" s="12"/>
      <c r="O40" s="12"/>
      <c r="P40" s="12"/>
      <c r="Q40" s="12"/>
    </row>
    <row r="41" spans="1:17" x14ac:dyDescent="0.25">
      <c r="A41" s="8" t="s">
        <v>135</v>
      </c>
      <c r="B41" s="9" t="s">
        <v>136</v>
      </c>
      <c r="C41" s="9" t="s">
        <v>137</v>
      </c>
      <c r="D41" s="9" t="s">
        <v>138</v>
      </c>
      <c r="E41" s="9" t="s">
        <v>66</v>
      </c>
      <c r="F41" s="9" t="s">
        <v>22</v>
      </c>
      <c r="G41" s="10" t="s">
        <v>131</v>
      </c>
      <c r="H41" s="10" t="s">
        <v>132</v>
      </c>
      <c r="I41" s="10" t="s">
        <v>130</v>
      </c>
      <c r="J41" s="10" t="s">
        <v>70</v>
      </c>
      <c r="K41" s="10" t="s">
        <v>77</v>
      </c>
      <c r="L41" s="11" t="str">
        <f>HYPERLINK("https://ngmdb.usgs.gov/Geolex/Units/Marburg_2634.html", "https://ngmdb.usgs.gov/Geolex/Units/Marburg_2634.html")</f>
        <v>https://ngmdb.usgs.gov/Geolex/Units/Marburg_2634.html</v>
      </c>
      <c r="M41" s="12" t="s">
        <v>46</v>
      </c>
      <c r="N41" s="12" t="s">
        <v>23</v>
      </c>
      <c r="O41" s="12" t="s">
        <v>46</v>
      </c>
      <c r="P41" s="14" t="s">
        <v>147</v>
      </c>
      <c r="Q41" s="12"/>
    </row>
    <row r="42" spans="1:17" x14ac:dyDescent="0.25">
      <c r="A42" s="8" t="s">
        <v>139</v>
      </c>
      <c r="B42" s="9"/>
      <c r="C42" s="9"/>
      <c r="D42" s="9"/>
      <c r="E42" s="9"/>
      <c r="F42" s="9"/>
      <c r="G42" s="10"/>
      <c r="H42" s="10"/>
      <c r="I42" s="10" t="s">
        <v>134</v>
      </c>
      <c r="J42" s="10" t="s">
        <v>70</v>
      </c>
      <c r="K42" s="10" t="s">
        <v>77</v>
      </c>
      <c r="L42" s="10"/>
      <c r="M42" s="12" t="s">
        <v>46</v>
      </c>
      <c r="N42" s="12"/>
      <c r="O42" s="12"/>
      <c r="P42" s="12"/>
      <c r="Q42" s="12"/>
    </row>
  </sheetData>
  <mergeCells count="3">
    <mergeCell ref="M4:Q4"/>
    <mergeCell ref="A4:F4"/>
    <mergeCell ref="G4:L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Ryan Higgins -DNR-</cp:lastModifiedBy>
  <dcterms:created xsi:type="dcterms:W3CDTF">2026-01-01T00:39:03Z</dcterms:created>
  <dcterms:modified xsi:type="dcterms:W3CDTF">2026-01-23T22:24:51Z</dcterms:modified>
</cp:coreProperties>
</file>